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820" windowHeight="12465" activeTab="0"/>
  </bookViews>
  <sheets>
    <sheet name="Margin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<sst xmlns="http://schemas.openxmlformats.org/spreadsheetml/2006/main" count="38" uniqueCount="30">
  <si>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Quotation Review</t>
  </si>
  <si>
    <t>Item No.
Cust. Item No.</t>
  </si>
  <si>
    <t>Description &amp; Packing</t>
  </si>
  <si>
    <t>Quantity</t>
  </si>
  <si>
    <t>Quote</t>
  </si>
  <si>
    <t>Counter Offer</t>
  </si>
  <si>
    <t>Cost</t>
  </si>
  <si>
    <t>Freight</t>
  </si>
  <si>
    <t>Insurance</t>
  </si>
  <si>
    <t>Commission</t>
  </si>
  <si>
    <t>Profit</t>
  </si>
  <si>
    <t>New Profit</t>
  </si>
  <si>
    <t>Margin</t>
  </si>
  <si>
    <t>New Margin</t>
  </si>
  <si>
    <t>Total Profit:</t>
  </si>
  <si>
    <t xml:space="preserve">Quotation No. TEST    </t>
  </si>
  <si>
    <t>Customer: Torus Systems (Chicago), Inc.</t>
  </si>
  <si>
    <t>Sales: Richard L. Chen</t>
  </si>
  <si>
    <t>Date: 01/08/97</t>
  </si>
  <si>
    <t>Currency: US$</t>
  </si>
  <si>
    <t>000000046
12</t>
  </si>
  <si>
    <t>Porcelain teapot, 4-1/2" high.fg
1 pc/box, 12 pc/1.8'/7 kg</t>
  </si>
  <si>
    <t>pc</t>
  </si>
  <si>
    <t>970001326
147852</t>
  </si>
  <si>
    <t>Fred his save, 4.5", vinyl.
12 pc/box, 10 doz/13.89'/5 kg</t>
  </si>
  <si>
    <t>doz</t>
  </si>
  <si>
    <t xml:space="preserve">C21031
</t>
  </si>
  <si>
    <t>Glass blown apple oil lamp (with one leaf only).
1 pc/box, 36 box/2.8'/18 kg</t>
  </si>
  <si>
    <t>box</t>
  </si>
  <si>
    <t>Glass blown apple oil lamp.
1 pc/box, 36 box/2.8'/18 kg</t>
  </si>
</sst>
</file>

<file path=xl/styles.xml><?xml version="1.0" encoding="utf-8"?>
<styleSheet xmlns="http://schemas.openxmlformats.org/spreadsheetml/2006/main">
  <numFmts count="1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0.0%"/>
    <numFmt numFmtId="165" formatCode="#,###,##0.000"/>
  </numFmts>
  <fonts count="3">
    <font>
      <sz val="10"/>
      <name val="Arial"/>
      <family val="0"/>
    </font>
    <font>
      <u val="single"/>
      <sz val="1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2" fontId="0" fillId="2" borderId="0" xfId="0" applyNumberFormat="1" applyFill="1" applyAlignment="1" applyProtection="1">
      <alignment vertical="top"/>
      <protection/>
    </xf>
    <xf numFmtId="2" fontId="0" fillId="0" borderId="0" xfId="0" applyNumberFormat="1" applyAlignment="1" applyProtection="1">
      <alignment vertical="top"/>
      <protection hidden="1"/>
    </xf>
    <xf numFmtId="2" fontId="0" fillId="3" borderId="0" xfId="0" applyNumberFormat="1" applyFill="1" applyAlignment="1">
      <alignment vertical="top"/>
    </xf>
    <xf numFmtId="2" fontId="0" fillId="0" borderId="0" xfId="0" applyNumberFormat="1" applyFill="1" applyAlignment="1" applyProtection="1">
      <alignment vertical="top"/>
      <protection hidden="1"/>
    </xf>
    <xf numFmtId="164" fontId="0" fillId="2" borderId="0" xfId="0" applyNumberFormat="1" applyFill="1" applyAlignment="1">
      <alignment vertical="top"/>
    </xf>
    <xf numFmtId="164" fontId="0" fillId="3" borderId="0" xfId="0" applyNumberFormat="1" applyFill="1" applyAlignment="1">
      <alignment vertical="top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vertical="top"/>
    </xf>
    <xf numFmtId="2" fontId="0" fillId="2" borderId="2" xfId="0" applyNumberFormat="1" applyFill="1" applyBorder="1" applyAlignment="1" applyProtection="1">
      <alignment vertical="top"/>
      <protection/>
    </xf>
    <xf numFmtId="2" fontId="0" fillId="0" borderId="2" xfId="0" applyNumberFormat="1" applyBorder="1" applyAlignment="1" applyProtection="1">
      <alignment vertical="top"/>
      <protection hidden="1"/>
    </xf>
    <xf numFmtId="2" fontId="0" fillId="3" borderId="2" xfId="0" applyNumberFormat="1" applyFill="1" applyBorder="1" applyAlignment="1">
      <alignment vertical="top"/>
    </xf>
    <xf numFmtId="2" fontId="0" fillId="0" borderId="2" xfId="0" applyNumberFormat="1" applyFill="1" applyBorder="1" applyAlignment="1" applyProtection="1">
      <alignment vertical="top"/>
      <protection hidden="1"/>
    </xf>
    <xf numFmtId="164" fontId="0" fillId="2" borderId="2" xfId="0" applyNumberFormat="1" applyFill="1" applyBorder="1" applyAlignment="1">
      <alignment vertical="top"/>
    </xf>
    <xf numFmtId="164" fontId="0" fillId="3" borderId="2" xfId="0" applyNumberFormat="1" applyFill="1" applyBorder="1" applyAlignment="1">
      <alignment vertical="top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2" borderId="3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3" borderId="3" xfId="0" applyNumberFormat="1" applyFill="1" applyBorder="1" applyAlignment="1">
      <alignment/>
    </xf>
    <xf numFmtId="2" fontId="0" fillId="0" borderId="3" xfId="0" applyNumberFormat="1" applyFill="1" applyBorder="1" applyAlignment="1" applyProtection="1">
      <alignment/>
      <protection hidden="1"/>
    </xf>
    <xf numFmtId="0" fontId="0" fillId="0" borderId="3" xfId="0" applyFill="1" applyBorder="1" applyAlignment="1">
      <alignment/>
    </xf>
    <xf numFmtId="0" fontId="0" fillId="0" borderId="0" xfId="0" applyAlignment="1">
      <alignment vertical="top" wrapText="1"/>
    </xf>
    <xf numFmtId="165" fontId="0" fillId="2" borderId="0" xfId="0" applyNumberFormat="1" applyFill="1" applyAlignment="1">
      <alignment vertical="top"/>
    </xf>
    <xf numFmtId="165" fontId="0" fillId="3" borderId="0" xfId="0" applyNumberFormat="1" applyFill="1" applyAlignment="1">
      <alignment vertical="top"/>
    </xf>
    <xf numFmtId="0" fontId="0" fillId="0" borderId="2" xfId="0" applyBorder="1" applyAlignment="1">
      <alignment vertical="top" wrapText="1"/>
    </xf>
    <xf numFmtId="165" fontId="0" fillId="2" borderId="2" xfId="0" applyNumberFormat="1" applyFill="1" applyBorder="1" applyAlignment="1">
      <alignment vertical="top"/>
    </xf>
    <xf numFmtId="165" fontId="0" fillId="3" borderId="2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P12"/>
  <sheetViews>
    <sheetView showGridLines="0" showRowColHeaders="0" tabSelected="1" workbookViewId="0" topLeftCell="A1">
      <selection activeCell="D2" sqref="D2"/>
    </sheetView>
  </sheetViews>
  <sheetFormatPr defaultColWidth="9.140625" defaultRowHeight="12.75"/>
  <cols>
    <col min="1" max="1" width="17.00390625" style="0" customWidth="1"/>
    <col min="2" max="2" width="31.00390625" style="0" customWidth="1"/>
    <col min="3" max="3" width="9.8515625" style="0" customWidth="1"/>
    <col min="4" max="4" width="3.8515625" style="0" customWidth="1"/>
    <col min="5" max="5" width="9.00390625" style="0" customWidth="1"/>
    <col min="6" max="6" width="12.8515625" style="0" customWidth="1"/>
    <col min="9" max="9" width="9.7109375" style="0" customWidth="1"/>
    <col min="10" max="10" width="10.8515625" style="0" customWidth="1"/>
    <col min="11" max="11" width="10.140625" style="0" customWidth="1"/>
    <col min="12" max="12" width="0.5625" style="0" customWidth="1"/>
    <col min="13" max="13" width="10.421875" style="0" customWidth="1"/>
    <col min="14" max="14" width="0.5625" style="0" customWidth="1"/>
    <col min="15" max="15" width="8.57421875" style="0" customWidth="1"/>
    <col min="16" max="16" width="11.5742187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5" ht="12.75">
      <c r="A2" t="s">
        <v>15</v>
      </c>
      <c r="O2" t="s">
        <v>18</v>
      </c>
    </row>
    <row r="3" spans="1:15" ht="12.75">
      <c r="A3" t="s">
        <v>16</v>
      </c>
      <c r="O3" t="s">
        <v>19</v>
      </c>
    </row>
    <row r="4" ht="13.5" thickBot="1">
      <c r="A4" t="s">
        <v>17</v>
      </c>
    </row>
    <row r="5" spans="1:16" ht="25.5">
      <c r="A5" s="2" t="s">
        <v>1</v>
      </c>
      <c r="B5" s="3" t="s">
        <v>2</v>
      </c>
      <c r="C5" s="4" t="s">
        <v>3</v>
      </c>
      <c r="D5" s="4"/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/>
      <c r="M5" s="3" t="s">
        <v>11</v>
      </c>
      <c r="N5" s="3"/>
      <c r="O5" s="3" t="s">
        <v>12</v>
      </c>
      <c r="P5" s="3" t="s">
        <v>13</v>
      </c>
    </row>
    <row r="6" spans="1:16" ht="25.5">
      <c r="A6" s="28" t="s">
        <v>20</v>
      </c>
      <c r="B6" s="28" t="s">
        <v>21</v>
      </c>
      <c r="C6" s="5">
        <v>300</v>
      </c>
      <c r="D6" s="5" t="s">
        <v>22</v>
      </c>
      <c r="E6" s="29">
        <v>227.583</v>
      </c>
      <c r="F6" s="30">
        <v>225</v>
      </c>
      <c r="G6" s="6">
        <v>173.07692307692307</v>
      </c>
      <c r="H6" s="6">
        <v>0</v>
      </c>
      <c r="I6" s="6">
        <v>12.517068730086482</v>
      </c>
      <c r="J6" s="6">
        <v>22.75830678197543</v>
      </c>
      <c r="K6" s="7">
        <f>E6-G6-H6-I6-J6</f>
        <v>19.230701411015023</v>
      </c>
      <c r="L6" s="8">
        <f>C6*K6</f>
        <v>5769.210423304507</v>
      </c>
      <c r="M6" s="9">
        <f>F6-G6-H6-I6-J6</f>
        <v>16.647701411015024</v>
      </c>
      <c r="N6" s="10">
        <f>C6*M6</f>
        <v>4994.310423304507</v>
      </c>
      <c r="O6" s="11">
        <f>IF(G6+K6&gt;0,K6/(G6+K6),"")</f>
        <v>0.09999968260343838</v>
      </c>
      <c r="P6" s="12">
        <f>IF(G6+M6&gt;0,M6/(G6+M6),"")</f>
        <v>0.08774665627061719</v>
      </c>
    </row>
    <row r="7" spans="1:16" ht="25.5">
      <c r="A7" s="31" t="s">
        <v>20</v>
      </c>
      <c r="B7" s="31" t="s">
        <v>21</v>
      </c>
      <c r="C7" s="13">
        <v>150</v>
      </c>
      <c r="D7" s="13" t="s">
        <v>22</v>
      </c>
      <c r="E7" s="32">
        <v>203.62</v>
      </c>
      <c r="F7" s="33">
        <v>200</v>
      </c>
      <c r="G7" s="14">
        <v>173.07692307692307</v>
      </c>
      <c r="H7" s="14">
        <v>0</v>
      </c>
      <c r="I7" s="14">
        <v>0</v>
      </c>
      <c r="J7" s="14">
        <v>0</v>
      </c>
      <c r="K7" s="15">
        <f>E7-G7-H7-I7-J7</f>
        <v>30.54307692307694</v>
      </c>
      <c r="L7" s="16">
        <f>C7*K7</f>
        <v>4581.461538461541</v>
      </c>
      <c r="M7" s="17">
        <f>F7-G7-H7-I7-J7</f>
        <v>26.923076923076934</v>
      </c>
      <c r="N7" s="18">
        <f>C7*M7</f>
        <v>4038.46153846154</v>
      </c>
      <c r="O7" s="19">
        <f>IF(G7+K7&gt;0,K7/(G7+K7),"")</f>
        <v>0.15000037777760994</v>
      </c>
      <c r="P7" s="20">
        <f>IF(G7+M7&gt;0,M7/(G7+M7),"")</f>
        <v>0.13461538461538466</v>
      </c>
    </row>
    <row r="8" spans="1:16" ht="25.5">
      <c r="A8" s="31" t="s">
        <v>23</v>
      </c>
      <c r="B8" s="31" t="s">
        <v>24</v>
      </c>
      <c r="C8" s="13">
        <v>100</v>
      </c>
      <c r="D8" s="13" t="s">
        <v>25</v>
      </c>
      <c r="E8" s="32">
        <v>20.537</v>
      </c>
      <c r="F8" s="33">
        <v>20</v>
      </c>
      <c r="G8" s="14">
        <v>15.525961538461539</v>
      </c>
      <c r="H8" s="14">
        <v>0</v>
      </c>
      <c r="I8" s="14">
        <v>2.2590684778184777</v>
      </c>
      <c r="J8" s="14">
        <v>1.0268493080993077</v>
      </c>
      <c r="K8" s="15">
        <f>E8-G8-H8-I8-J8</f>
        <v>1.7251206756206745</v>
      </c>
      <c r="L8" s="16">
        <f>C8*K8</f>
        <v>172.51206756206744</v>
      </c>
      <c r="M8" s="17">
        <f>F8-G8-H8-I8-J8</f>
        <v>1.1881206756206755</v>
      </c>
      <c r="N8" s="18">
        <f>C8*M8</f>
        <v>118.81206756206754</v>
      </c>
      <c r="O8" s="19">
        <f>IF(G8+K8&gt;0,K8/(G8+K8),"")</f>
        <v>0.10000072193803836</v>
      </c>
      <c r="P8" s="20">
        <f>IF(G8+M8&gt;0,M8/(G8+M8),"")</f>
        <v>0.07108500846188498</v>
      </c>
    </row>
    <row r="9" spans="1:16" ht="25.5">
      <c r="A9" s="31" t="s">
        <v>23</v>
      </c>
      <c r="B9" s="31" t="s">
        <v>24</v>
      </c>
      <c r="C9" s="13">
        <v>60</v>
      </c>
      <c r="D9" s="13" t="s">
        <v>25</v>
      </c>
      <c r="E9" s="32">
        <v>18.266</v>
      </c>
      <c r="F9" s="33">
        <v>28</v>
      </c>
      <c r="G9" s="14">
        <v>15.525961538461539</v>
      </c>
      <c r="H9" s="14">
        <v>0</v>
      </c>
      <c r="I9" s="14">
        <v>0</v>
      </c>
      <c r="J9" s="14">
        <v>0</v>
      </c>
      <c r="K9" s="15">
        <f>E9-G9-H9-I9-J9</f>
        <v>2.740038461538459</v>
      </c>
      <c r="L9" s="16">
        <f>C9*K9</f>
        <v>164.40230769230755</v>
      </c>
      <c r="M9" s="17">
        <f>F9-G9-H9-I9-J9</f>
        <v>12.474038461538461</v>
      </c>
      <c r="N9" s="18">
        <f>C9*M9</f>
        <v>748.4423076923076</v>
      </c>
      <c r="O9" s="19">
        <f>IF(G9+K9&gt;0,K9/(G9+K9),"")</f>
        <v>0.15000758028788239</v>
      </c>
      <c r="P9" s="20">
        <f>IF(G9+M9&gt;0,M9/(G9+M9),"")</f>
        <v>0.4455013736263736</v>
      </c>
    </row>
    <row r="10" spans="1:16" ht="38.25">
      <c r="A10" s="31" t="s">
        <v>26</v>
      </c>
      <c r="B10" s="31" t="s">
        <v>27</v>
      </c>
      <c r="C10" s="13">
        <v>360</v>
      </c>
      <c r="D10" s="13" t="s">
        <v>28</v>
      </c>
      <c r="E10" s="32">
        <v>6.01</v>
      </c>
      <c r="F10" s="33">
        <v>5.8</v>
      </c>
      <c r="G10" s="14">
        <v>4.8076923076923075</v>
      </c>
      <c r="H10" s="14">
        <v>0</v>
      </c>
      <c r="I10" s="14">
        <v>0.6611000027078656</v>
      </c>
      <c r="J10" s="14">
        <v>0.3005000012308484</v>
      </c>
      <c r="K10" s="15">
        <f>E10-G10-H10-I10-J10</f>
        <v>0.24070768836897827</v>
      </c>
      <c r="L10" s="16">
        <f>C10*K10</f>
        <v>86.65476781283218</v>
      </c>
      <c r="M10" s="17">
        <f>F10-G10-H10-I10-J10</f>
        <v>0.030707688368978303</v>
      </c>
      <c r="N10" s="18">
        <f>C10*M10</f>
        <v>11.05476781283219</v>
      </c>
      <c r="O10" s="19">
        <f>IF(G10+K10&gt;0,K10/(G10+K10),"")</f>
        <v>0.04767999535630618</v>
      </c>
      <c r="P10" s="20">
        <f>IF(G10+M10&gt;0,M10/(G10+M10),"")</f>
        <v>0.006346661787776122</v>
      </c>
    </row>
    <row r="11" spans="1:16" ht="25.5">
      <c r="A11" s="31" t="s">
        <v>26</v>
      </c>
      <c r="B11" s="31" t="s">
        <v>29</v>
      </c>
      <c r="C11" s="13">
        <v>180</v>
      </c>
      <c r="D11" s="13" t="s">
        <v>28</v>
      </c>
      <c r="E11" s="32">
        <v>5.656</v>
      </c>
      <c r="F11" s="33">
        <v>5.8</v>
      </c>
      <c r="G11" s="14">
        <v>4.8076923076923075</v>
      </c>
      <c r="H11" s="14">
        <v>0</v>
      </c>
      <c r="I11" s="14">
        <v>0</v>
      </c>
      <c r="J11" s="14">
        <v>0</v>
      </c>
      <c r="K11" s="15">
        <f>E11-G11-H11-I11-J11</f>
        <v>0.8483076923076922</v>
      </c>
      <c r="L11" s="16">
        <f>C11*K11</f>
        <v>152.6953846153846</v>
      </c>
      <c r="M11" s="17">
        <f>F11-G11-H11-I11-J11</f>
        <v>0.9923076923076923</v>
      </c>
      <c r="N11" s="18">
        <f>C11*M11</f>
        <v>178.6153846153846</v>
      </c>
      <c r="O11" s="19">
        <f>IF(G11+K11&gt;0,K11/(G11+K11),"")</f>
        <v>0.14998367968664997</v>
      </c>
      <c r="P11" s="20">
        <f>IF(G11+M11&gt;0,M11/(G11+M11),"")</f>
        <v>0.1710875331564987</v>
      </c>
    </row>
    <row r="12" spans="1:16" ht="13.5" thickBot="1">
      <c r="A12" s="21" t="s">
        <v>14</v>
      </c>
      <c r="B12" s="22"/>
      <c r="C12" s="22"/>
      <c r="D12" s="22"/>
      <c r="E12" s="22"/>
      <c r="F12" s="22"/>
      <c r="G12" s="22"/>
      <c r="H12" s="22"/>
      <c r="I12" s="22"/>
      <c r="J12" s="22"/>
      <c r="K12" s="23">
        <f>SUM(L6:L11)</f>
        <v>10926.936489448639</v>
      </c>
      <c r="L12" s="24"/>
      <c r="M12" s="25">
        <f>SUM(N6:N11)</f>
        <v>10089.69648944864</v>
      </c>
      <c r="N12" s="26"/>
      <c r="O12" s="22"/>
      <c r="P12" s="27"/>
    </row>
  </sheetData>
  <mergeCells count="2">
    <mergeCell ref="A1:P1"/>
    <mergeCell ref="C5:D5"/>
  </mergeCells>
  <printOptions horizontalCentered="1"/>
  <pageMargins left="0.35433070866141736" right="0.35433070866141736" top="0.5905511811023623" bottom="0.5905511811023623" header="0.31496062992125984" footer="0.31496062992125984"/>
  <pageSetup horizontalDpi="300" verticalDpi="300" orientation="landscape" paperSize="9" scale="85" r:id="rId1"/>
  <headerFooter alignWithMargins="0"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</dc:creator>
  <cp:keywords/>
  <dc:description/>
  <cp:lastModifiedBy>RLC</cp:lastModifiedBy>
  <dcterms:created xsi:type="dcterms:W3CDTF">2000-07-18T13:18:35Z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